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Kubiceva\Desktop\FINANČNÍ Odbor\Rozbory hospodaření\ROK 2021\Město  - rok 2021\"/>
    </mc:Choice>
  </mc:AlternateContent>
  <xr:revisionPtr revIDLastSave="0" documentId="8_{84CCA6E4-2498-4A29-9122-4A84E7ED043B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6" i="1"/>
  <c r="I5" i="1"/>
  <c r="I4" i="1"/>
  <c r="I3" i="1"/>
  <c r="I2" i="1"/>
  <c r="F9" i="1" l="1"/>
  <c r="C11" i="1"/>
  <c r="I11" i="1" l="1"/>
  <c r="D11" i="1"/>
  <c r="G11" i="1" l="1"/>
  <c r="J5" i="1"/>
  <c r="I10" i="1"/>
  <c r="D10" i="1"/>
  <c r="E10" i="1" s="1"/>
  <c r="B11" i="1"/>
  <c r="J10" i="1" l="1"/>
  <c r="C10" i="1"/>
  <c r="G10" i="1" l="1"/>
  <c r="F10" i="1"/>
  <c r="B10" i="1"/>
  <c r="H9" i="1" l="1"/>
  <c r="E11" i="1" l="1"/>
  <c r="F11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  <c r="H7" i="1" l="1"/>
  <c r="H6" i="1"/>
  <c r="H5" i="1"/>
  <c r="H4" i="1"/>
  <c r="H3" i="1"/>
  <c r="H2" i="1"/>
  <c r="H8" i="1"/>
  <c r="H11" i="1" l="1"/>
  <c r="H10" i="1"/>
  <c r="J8" i="1"/>
  <c r="J7" i="1"/>
  <c r="J6" i="1"/>
  <c r="J4" i="1"/>
  <c r="J3" i="1"/>
  <c r="J2" i="1"/>
  <c r="J11" i="1" l="1"/>
</calcChain>
</file>

<file path=xl/sharedStrings.xml><?xml version="1.0" encoding="utf-8"?>
<sst xmlns="http://schemas.openxmlformats.org/spreadsheetml/2006/main" count="25" uniqueCount="25">
  <si>
    <t>Druh daně:</t>
  </si>
  <si>
    <t>Daň z příjmů - závislá činnost -zaměstnanci</t>
  </si>
  <si>
    <t>Srážková daň z příjmů (úroky, dividendy…)</t>
  </si>
  <si>
    <t>DPH</t>
  </si>
  <si>
    <t>Příjmy z hazardních her</t>
  </si>
  <si>
    <t>Daň z příjmů - OSVČ</t>
  </si>
  <si>
    <t>Daň z příjmů - právnické osoby</t>
  </si>
  <si>
    <t>% schváleného rozpočtu</t>
  </si>
  <si>
    <t>% upraveného rozpočtu</t>
  </si>
  <si>
    <t>x</t>
  </si>
  <si>
    <r>
      <t xml:space="preserve">Z toho výnosy obcí z RUD </t>
    </r>
    <r>
      <rPr>
        <b/>
        <i/>
        <sz val="8"/>
        <color rgb="FF000000"/>
        <rFont val="Calibri"/>
        <family val="2"/>
        <charset val="238"/>
        <scheme val="minor"/>
      </rPr>
      <t>(bez hazar.her a daně z nemov.)</t>
    </r>
  </si>
  <si>
    <t>Rozpočet 2021</t>
  </si>
  <si>
    <t>Jednorázový kompenzační bonus*</t>
  </si>
  <si>
    <r>
      <t xml:space="preserve">CELKEM </t>
    </r>
    <r>
      <rPr>
        <b/>
        <i/>
        <sz val="10"/>
        <color rgb="FFFF0000"/>
        <rFont val="Calibri"/>
        <family val="2"/>
        <charset val="238"/>
        <scheme val="minor"/>
      </rPr>
      <t>včetně haz. her, daně z nemovitostí</t>
    </r>
    <r>
      <rPr>
        <b/>
        <i/>
        <sz val="12"/>
        <color rgb="FFFF0000"/>
        <rFont val="Calibri"/>
        <family val="2"/>
        <charset val="238"/>
        <scheme val="minor"/>
      </rPr>
      <t xml:space="preserve"> a</t>
    </r>
    <r>
      <rPr>
        <b/>
        <i/>
        <sz val="10"/>
        <color rgb="FFFF0000"/>
        <rFont val="Calibri"/>
        <family val="2"/>
        <charset val="238"/>
        <scheme val="minor"/>
      </rPr>
      <t xml:space="preserve"> bonusu</t>
    </r>
  </si>
  <si>
    <t>Daň z nemovitostí **</t>
  </si>
  <si>
    <t>** úhrada daně z nemovitostí v květnu každého roku</t>
  </si>
  <si>
    <t>*** předpokladané plnění je bráno jen matematickým měsíčním průměrem, není brán v potaz průběh skutečného výběru daní státem (termíny daňových povinností)</t>
  </si>
  <si>
    <t>Upravený rozpočet 2021</t>
  </si>
  <si>
    <r>
      <t xml:space="preserve">* kompenzační bonus byl přiznán v souladu se z.č. 95/2021 Sb., o kompenzačním bonusu za </t>
    </r>
    <r>
      <rPr>
        <b/>
        <sz val="12"/>
        <color rgb="FF000000"/>
        <rFont val="Calibri"/>
        <family val="2"/>
        <charset val="238"/>
        <scheme val="minor"/>
      </rPr>
      <t>měsíce únor a březen (222 712 Kč), a následně únor-květen (870 454 Kč)</t>
    </r>
    <r>
      <rPr>
        <b/>
        <i/>
        <sz val="12"/>
        <color rgb="FF000000"/>
        <rFont val="Calibri"/>
        <family val="2"/>
        <charset val="238"/>
        <scheme val="minor"/>
      </rPr>
      <t xml:space="preserve"> + další část (47 721,58 Kč)</t>
    </r>
  </si>
  <si>
    <t>Skutečnost       prosinec 2021</t>
  </si>
  <si>
    <t>Skutečnost  prosinec 2020</t>
  </si>
  <si>
    <t>Rozdíl prosinec 2021/2020</t>
  </si>
  <si>
    <t>Předpokládané plnění rozpočtu za prosinec***</t>
  </si>
  <si>
    <t>Rozdíl oproti předpokladu - prosinec 2021</t>
  </si>
  <si>
    <t>03.01.2022             Kubíčková 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</si>
</sst>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sz val="12"/>
      <color theme="9" tint="-0.499984740745262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3" xfId="0" applyFont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4" fillId="0" borderId="1" xfId="0" applyNumberFormat="1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4" borderId="1" xfId="0" applyNumberFormat="1" applyFont="1" applyFill="1" applyBorder="1"/>
    <xf numFmtId="0" fontId="1" fillId="3" borderId="1" xfId="0" applyFont="1" applyFill="1" applyBorder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wrapText="1"/>
    </xf>
    <xf numFmtId="0" fontId="3" fillId="9" borderId="3" xfId="0" applyFont="1" applyFill="1" applyBorder="1" applyAlignment="1">
      <alignment vertical="center"/>
    </xf>
    <xf numFmtId="3" fontId="2" fillId="9" borderId="4" xfId="0" applyNumberFormat="1" applyFont="1" applyFill="1" applyBorder="1" applyAlignment="1">
      <alignment horizontal="right" vertical="center"/>
    </xf>
    <xf numFmtId="3" fontId="3" fillId="9" borderId="4" xfId="0" applyNumberFormat="1" applyFont="1" applyFill="1" applyBorder="1" applyAlignment="1">
      <alignment horizontal="right" vertical="center"/>
    </xf>
    <xf numFmtId="3" fontId="3" fillId="9" borderId="6" xfId="0" applyNumberFormat="1" applyFont="1" applyFill="1" applyBorder="1" applyAlignment="1">
      <alignment horizontal="center" vertical="center"/>
    </xf>
    <xf numFmtId="3" fontId="3" fillId="9" borderId="3" xfId="0" applyNumberFormat="1" applyFont="1" applyFill="1" applyBorder="1" applyAlignment="1">
      <alignment horizontal="center" vertical="center"/>
    </xf>
    <xf numFmtId="3" fontId="4" fillId="9" borderId="1" xfId="0" applyNumberFormat="1" applyFont="1" applyFill="1" applyBorder="1"/>
    <xf numFmtId="0" fontId="3" fillId="10" borderId="8" xfId="0" applyFont="1" applyFill="1" applyBorder="1" applyAlignment="1">
      <alignment vertical="center"/>
    </xf>
    <xf numFmtId="3" fontId="3" fillId="10" borderId="0" xfId="0" applyNumberFormat="1" applyFont="1" applyFill="1" applyBorder="1" applyAlignment="1">
      <alignment horizontal="right" vertical="center"/>
    </xf>
    <xf numFmtId="3" fontId="3" fillId="10" borderId="0" xfId="0" applyNumberFormat="1" applyFont="1" applyFill="1" applyBorder="1" applyAlignment="1">
      <alignment horizontal="center" vertical="center"/>
    </xf>
    <xf numFmtId="3" fontId="8" fillId="10" borderId="0" xfId="0" applyNumberFormat="1" applyFont="1" applyFill="1" applyBorder="1" applyAlignment="1">
      <alignment horizontal="right" vertical="center"/>
    </xf>
    <xf numFmtId="3" fontId="11" fillId="10" borderId="0" xfId="0" applyNumberFormat="1" applyFont="1" applyFill="1" applyBorder="1" applyAlignment="1">
      <alignment horizontal="right" vertical="center"/>
    </xf>
    <xf numFmtId="3" fontId="7" fillId="10" borderId="0" xfId="0" applyNumberFormat="1" applyFont="1" applyFill="1" applyBorder="1"/>
    <xf numFmtId="3" fontId="9" fillId="10" borderId="0" xfId="0" applyNumberFormat="1" applyFont="1" applyFill="1" applyBorder="1"/>
    <xf numFmtId="3" fontId="3" fillId="2" borderId="1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3" fontId="3" fillId="7" borderId="1" xfId="0" applyNumberFormat="1" applyFont="1" applyFill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" fontId="3" fillId="7" borderId="2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vertical="center"/>
    </xf>
    <xf numFmtId="3" fontId="2" fillId="11" borderId="2" xfId="0" applyNumberFormat="1" applyFont="1" applyFill="1" applyBorder="1" applyAlignment="1">
      <alignment horizontal="right" vertical="center"/>
    </xf>
    <xf numFmtId="3" fontId="3" fillId="11" borderId="2" xfId="0" applyNumberFormat="1" applyFont="1" applyFill="1" applyBorder="1" applyAlignment="1">
      <alignment horizontal="right" vertical="center"/>
    </xf>
    <xf numFmtId="3" fontId="3" fillId="11" borderId="5" xfId="0" applyNumberFormat="1" applyFont="1" applyFill="1" applyBorder="1" applyAlignment="1">
      <alignment horizontal="center" vertical="center"/>
    </xf>
    <xf numFmtId="3" fontId="3" fillId="11" borderId="1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right" vertical="center"/>
    </xf>
    <xf numFmtId="3" fontId="4" fillId="11" borderId="1" xfId="0" applyNumberFormat="1" applyFont="1" applyFill="1" applyBorder="1"/>
    <xf numFmtId="3" fontId="16" fillId="11" borderId="1" xfId="0" applyNumberFormat="1" applyFont="1" applyFill="1" applyBorder="1"/>
    <xf numFmtId="3" fontId="17" fillId="8" borderId="1" xfId="0" applyNumberFormat="1" applyFont="1" applyFill="1" applyBorder="1"/>
    <xf numFmtId="3" fontId="13" fillId="11" borderId="1" xfId="0" applyNumberFormat="1" applyFont="1" applyFill="1" applyBorder="1" applyAlignment="1">
      <alignment horizontal="right" vertical="center"/>
    </xf>
    <xf numFmtId="3" fontId="13" fillId="6" borderId="1" xfId="0" applyNumberFormat="1" applyFont="1" applyFill="1" applyBorder="1" applyAlignment="1">
      <alignment horizontal="right" vertical="center"/>
    </xf>
    <xf numFmtId="3" fontId="14" fillId="0" borderId="3" xfId="0" applyNumberFormat="1" applyFont="1" applyBorder="1" applyAlignment="1">
      <alignment horizontal="right" vertical="center"/>
    </xf>
    <xf numFmtId="3" fontId="14" fillId="9" borderId="3" xfId="0" applyNumberFormat="1" applyFont="1" applyFill="1" applyBorder="1" applyAlignment="1">
      <alignment horizontal="right" vertical="center"/>
    </xf>
    <xf numFmtId="3" fontId="14" fillId="10" borderId="3" xfId="0" applyNumberFormat="1" applyFont="1" applyFill="1" applyBorder="1" applyAlignment="1">
      <alignment horizontal="right" vertical="center"/>
    </xf>
    <xf numFmtId="3" fontId="6" fillId="9" borderId="1" xfId="0" applyNumberFormat="1" applyFont="1" applyFill="1" applyBorder="1" applyAlignment="1">
      <alignment horizontal="right"/>
    </xf>
    <xf numFmtId="0" fontId="0" fillId="0" borderId="0" xfId="0" applyBorder="1"/>
    <xf numFmtId="0" fontId="8" fillId="10" borderId="0" xfId="0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vertical="center"/>
    </xf>
    <xf numFmtId="3" fontId="2" fillId="10" borderId="0" xfId="0" applyNumberFormat="1" applyFont="1" applyFill="1" applyBorder="1" applyAlignment="1">
      <alignment horizontal="right" vertical="center"/>
    </xf>
    <xf numFmtId="0" fontId="0" fillId="10" borderId="0" xfId="0" applyFill="1"/>
    <xf numFmtId="0" fontId="13" fillId="3" borderId="1" xfId="0" applyFont="1" applyFill="1" applyBorder="1" applyAlignment="1">
      <alignment horizontal="center" vertical="center"/>
    </xf>
    <xf numFmtId="0" fontId="0" fillId="0" borderId="0" xfId="0" applyFont="1"/>
    <xf numFmtId="3" fontId="6" fillId="12" borderId="1" xfId="0" applyNumberFormat="1" applyFont="1" applyFill="1" applyBorder="1"/>
    <xf numFmtId="3" fontId="5" fillId="1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workbookViewId="0">
      <selection activeCell="J10" sqref="J10"/>
    </sheetView>
  </sheetViews>
  <sheetFormatPr defaultRowHeight="15" x14ac:dyDescent="0.25"/>
  <cols>
    <col min="1" max="1" width="45" customWidth="1"/>
    <col min="2" max="2" width="15.28515625" customWidth="1"/>
    <col min="3" max="3" width="15.140625" customWidth="1"/>
    <col min="4" max="4" width="15" customWidth="1"/>
    <col min="5" max="5" width="11.42578125" customWidth="1"/>
    <col min="6" max="6" width="10.85546875" customWidth="1"/>
    <col min="7" max="7" width="15.5703125" customWidth="1"/>
    <col min="8" max="8" width="15.140625" customWidth="1"/>
    <col min="9" max="9" width="15.42578125" customWidth="1"/>
    <col min="10" max="10" width="16.5703125" customWidth="1"/>
    <col min="12" max="12" width="12.140625" customWidth="1"/>
  </cols>
  <sheetData>
    <row r="1" spans="1:12" ht="56.25" customHeight="1" thickBot="1" x14ac:dyDescent="0.3">
      <c r="A1" s="8" t="s">
        <v>0</v>
      </c>
      <c r="B1" s="11" t="s">
        <v>11</v>
      </c>
      <c r="C1" s="11" t="s">
        <v>17</v>
      </c>
      <c r="D1" s="12" t="s">
        <v>19</v>
      </c>
      <c r="E1" s="13" t="s">
        <v>7</v>
      </c>
      <c r="F1" s="14" t="s">
        <v>8</v>
      </c>
      <c r="G1" s="15" t="s">
        <v>20</v>
      </c>
      <c r="H1" s="16" t="s">
        <v>21</v>
      </c>
      <c r="I1" s="18" t="s">
        <v>22</v>
      </c>
      <c r="J1" s="17" t="s">
        <v>23</v>
      </c>
      <c r="L1" s="54"/>
    </row>
    <row r="2" spans="1:12" ht="30.75" customHeight="1" thickBot="1" x14ac:dyDescent="0.3">
      <c r="A2" s="1" t="s">
        <v>1</v>
      </c>
      <c r="B2" s="2">
        <v>16100000</v>
      </c>
      <c r="C2" s="2">
        <v>16100000</v>
      </c>
      <c r="D2" s="3">
        <v>13793898</v>
      </c>
      <c r="E2" s="9">
        <f t="shared" ref="E2:E8" si="0">D2/B2*100</f>
        <v>85.67638509316771</v>
      </c>
      <c r="F2" s="10">
        <f t="shared" ref="F2:F8" si="1">D2/C2*100</f>
        <v>85.67638509316771</v>
      </c>
      <c r="G2" s="3">
        <v>18656387</v>
      </c>
      <c r="H2" s="51">
        <f t="shared" ref="H2:H9" si="2">D2-G2</f>
        <v>-4862489</v>
      </c>
      <c r="I2" s="4">
        <f t="shared" ref="I2:I8" si="3">C2/12*12</f>
        <v>16100000</v>
      </c>
      <c r="J2" s="5">
        <f t="shared" ref="J2:J8" si="4">D2-I2</f>
        <v>-2306102</v>
      </c>
      <c r="L2" s="26"/>
    </row>
    <row r="3" spans="1:12" ht="27.75" customHeight="1" thickBot="1" x14ac:dyDescent="0.3">
      <c r="A3" s="1" t="s">
        <v>5</v>
      </c>
      <c r="B3" s="2">
        <v>170000</v>
      </c>
      <c r="C3" s="2">
        <v>170000</v>
      </c>
      <c r="D3" s="3">
        <v>843888</v>
      </c>
      <c r="E3" s="9">
        <f t="shared" si="0"/>
        <v>496.40470588235291</v>
      </c>
      <c r="F3" s="10">
        <f t="shared" si="1"/>
        <v>496.40470588235291</v>
      </c>
      <c r="G3" s="3">
        <v>281268</v>
      </c>
      <c r="H3" s="49">
        <f t="shared" si="2"/>
        <v>562620</v>
      </c>
      <c r="I3" s="4">
        <f t="shared" si="3"/>
        <v>170000</v>
      </c>
      <c r="J3" s="6">
        <f t="shared" si="4"/>
        <v>673888</v>
      </c>
      <c r="L3" s="26"/>
    </row>
    <row r="4" spans="1:12" ht="29.25" customHeight="1" thickBot="1" x14ac:dyDescent="0.3">
      <c r="A4" s="1" t="s">
        <v>2</v>
      </c>
      <c r="B4" s="2">
        <v>1700000</v>
      </c>
      <c r="C4" s="2">
        <v>1700000</v>
      </c>
      <c r="D4" s="3">
        <v>2188398</v>
      </c>
      <c r="E4" s="9">
        <f t="shared" si="0"/>
        <v>128.72929411764707</v>
      </c>
      <c r="F4" s="10">
        <f t="shared" si="1"/>
        <v>128.72929411764707</v>
      </c>
      <c r="G4" s="3">
        <v>1716812</v>
      </c>
      <c r="H4" s="49">
        <f t="shared" si="2"/>
        <v>471586</v>
      </c>
      <c r="I4" s="4">
        <f t="shared" si="3"/>
        <v>1700000</v>
      </c>
      <c r="J4" s="6">
        <f t="shared" si="4"/>
        <v>488398</v>
      </c>
      <c r="L4" s="26"/>
    </row>
    <row r="5" spans="1:12" ht="30.75" customHeight="1" thickBot="1" x14ac:dyDescent="0.3">
      <c r="A5" s="1" t="s">
        <v>6</v>
      </c>
      <c r="B5" s="2">
        <v>11000000</v>
      </c>
      <c r="C5" s="2">
        <v>11000000</v>
      </c>
      <c r="D5" s="3">
        <v>18464548</v>
      </c>
      <c r="E5" s="9">
        <f t="shared" si="0"/>
        <v>167.85952727272729</v>
      </c>
      <c r="F5" s="10">
        <f t="shared" si="1"/>
        <v>167.85952727272729</v>
      </c>
      <c r="G5" s="3">
        <v>12852781</v>
      </c>
      <c r="H5" s="49">
        <f t="shared" si="2"/>
        <v>5611767</v>
      </c>
      <c r="I5" s="4">
        <f t="shared" si="3"/>
        <v>11000000</v>
      </c>
      <c r="J5" s="61">
        <f t="shared" si="4"/>
        <v>7464548</v>
      </c>
      <c r="L5" s="26"/>
    </row>
    <row r="6" spans="1:12" ht="30.75" customHeight="1" thickBot="1" x14ac:dyDescent="0.3">
      <c r="A6" s="1" t="s">
        <v>3</v>
      </c>
      <c r="B6" s="2">
        <v>32000000</v>
      </c>
      <c r="C6" s="2">
        <v>32000000</v>
      </c>
      <c r="D6" s="3">
        <v>41291062</v>
      </c>
      <c r="E6" s="9">
        <f t="shared" si="0"/>
        <v>129.03456874999998</v>
      </c>
      <c r="F6" s="10">
        <f t="shared" si="1"/>
        <v>129.03456874999998</v>
      </c>
      <c r="G6" s="3">
        <v>35231172</v>
      </c>
      <c r="H6" s="49">
        <f t="shared" si="2"/>
        <v>6059890</v>
      </c>
      <c r="I6" s="4">
        <f t="shared" si="3"/>
        <v>32000000</v>
      </c>
      <c r="J6" s="60">
        <f t="shared" si="4"/>
        <v>9291062</v>
      </c>
      <c r="L6" s="26"/>
    </row>
    <row r="7" spans="1:12" ht="29.25" customHeight="1" thickBot="1" x14ac:dyDescent="0.3">
      <c r="A7" s="1" t="s">
        <v>4</v>
      </c>
      <c r="B7" s="2">
        <v>3500000</v>
      </c>
      <c r="C7" s="2">
        <v>3500000</v>
      </c>
      <c r="D7" s="3">
        <v>2088589</v>
      </c>
      <c r="E7" s="9">
        <f t="shared" si="0"/>
        <v>59.673971428571427</v>
      </c>
      <c r="F7" s="10">
        <f t="shared" si="1"/>
        <v>59.673971428571427</v>
      </c>
      <c r="G7" s="3">
        <v>3724396</v>
      </c>
      <c r="H7" s="51">
        <f t="shared" si="2"/>
        <v>-1635807</v>
      </c>
      <c r="I7" s="4">
        <f t="shared" si="3"/>
        <v>3500000</v>
      </c>
      <c r="J7" s="5">
        <f t="shared" si="4"/>
        <v>-1411411</v>
      </c>
      <c r="L7" s="26"/>
    </row>
    <row r="8" spans="1:12" ht="31.5" customHeight="1" thickBot="1" x14ac:dyDescent="0.3">
      <c r="A8" s="1" t="s">
        <v>14</v>
      </c>
      <c r="B8" s="2">
        <v>3200000</v>
      </c>
      <c r="C8" s="2">
        <v>3200000</v>
      </c>
      <c r="D8" s="3">
        <v>3318547</v>
      </c>
      <c r="E8" s="9">
        <f t="shared" si="0"/>
        <v>103.70459375</v>
      </c>
      <c r="F8" s="10">
        <f t="shared" si="1"/>
        <v>103.70459375</v>
      </c>
      <c r="G8" s="3">
        <v>3322885</v>
      </c>
      <c r="H8" s="49">
        <f t="shared" si="2"/>
        <v>-4338</v>
      </c>
      <c r="I8" s="4">
        <f t="shared" si="3"/>
        <v>3200000</v>
      </c>
      <c r="J8" s="5">
        <f t="shared" si="4"/>
        <v>118547</v>
      </c>
      <c r="L8" s="26"/>
    </row>
    <row r="9" spans="1:12" ht="30" customHeight="1" thickBot="1" x14ac:dyDescent="0.3">
      <c r="A9" s="19" t="s">
        <v>12</v>
      </c>
      <c r="B9" s="20">
        <v>0</v>
      </c>
      <c r="C9" s="20">
        <v>1140888</v>
      </c>
      <c r="D9" s="21">
        <v>1140888</v>
      </c>
      <c r="E9" s="22" t="s">
        <v>9</v>
      </c>
      <c r="F9" s="23">
        <f>D9/C9*100</f>
        <v>100</v>
      </c>
      <c r="G9" s="21">
        <v>6071250</v>
      </c>
      <c r="H9" s="50">
        <f t="shared" si="2"/>
        <v>-4930362</v>
      </c>
      <c r="I9" s="24">
        <v>1140888</v>
      </c>
      <c r="J9" s="52">
        <v>0</v>
      </c>
      <c r="L9" s="26"/>
    </row>
    <row r="10" spans="1:12" ht="28.5" customHeight="1" thickBot="1" x14ac:dyDescent="0.3">
      <c r="A10" s="38" t="s">
        <v>10</v>
      </c>
      <c r="B10" s="39">
        <f>B2+B3+B4+B5+B6</f>
        <v>60970000</v>
      </c>
      <c r="C10" s="39">
        <f>C2+C3+C4+C5+C6</f>
        <v>60970000</v>
      </c>
      <c r="D10" s="40">
        <f>D2+D3+D4+D5+D6</f>
        <v>76581794</v>
      </c>
      <c r="E10" s="41">
        <f>D10/C10*100</f>
        <v>125.60569788420534</v>
      </c>
      <c r="F10" s="42">
        <f>D10/C10*100</f>
        <v>125.60569788420534</v>
      </c>
      <c r="G10" s="43">
        <f t="shared" ref="G10" si="5">G2+G3+G4+G5+G6</f>
        <v>68738420</v>
      </c>
      <c r="H10" s="47">
        <f>H2+H3+H4+H5+H6</f>
        <v>7843374</v>
      </c>
      <c r="I10" s="44">
        <f>I2+I3+I4+I5+I6</f>
        <v>60970000</v>
      </c>
      <c r="J10" s="45">
        <f>D10-I10</f>
        <v>15611794</v>
      </c>
      <c r="L10" s="26"/>
    </row>
    <row r="11" spans="1:12" ht="30" customHeight="1" thickBot="1" x14ac:dyDescent="0.3">
      <c r="A11" s="58" t="s">
        <v>13</v>
      </c>
      <c r="B11" s="32">
        <f>B2+B3+B4+B5+B6+B7+B8</f>
        <v>67670000</v>
      </c>
      <c r="C11" s="32">
        <f>C2+C3+C4+C5+C6+C7+C8+C9</f>
        <v>68810888</v>
      </c>
      <c r="D11" s="33">
        <f>D2+D3+D4+D5+D6+D7+D8+D9</f>
        <v>83129818</v>
      </c>
      <c r="E11" s="37">
        <f>D11/B11*100</f>
        <v>122.84589626126791</v>
      </c>
      <c r="F11" s="34">
        <f>D11/C11*100</f>
        <v>120.80910509394967</v>
      </c>
      <c r="G11" s="35">
        <f>G2+G3+G4+G5+G6+G7+G8</f>
        <v>75785701</v>
      </c>
      <c r="H11" s="48">
        <f>H2+H3+H4+H5+H6+H7+H8+H9</f>
        <v>1272867</v>
      </c>
      <c r="I11" s="7">
        <f>I2+I3+I4+I5+I6+I7+I8+I9</f>
        <v>68810888</v>
      </c>
      <c r="J11" s="46">
        <f>J2+J3+J4+J5+J6+J7+J8+J9</f>
        <v>14318930</v>
      </c>
      <c r="L11" s="26"/>
    </row>
    <row r="12" spans="1:12" ht="15.75" x14ac:dyDescent="0.25">
      <c r="A12" s="25"/>
      <c r="B12" s="26"/>
      <c r="C12" s="26"/>
      <c r="D12" s="26"/>
      <c r="E12" s="27"/>
      <c r="F12" s="27"/>
      <c r="G12" s="28"/>
      <c r="H12" s="29"/>
      <c r="I12" s="30"/>
      <c r="J12" s="31"/>
      <c r="K12" s="59"/>
    </row>
    <row r="13" spans="1:12" ht="15.75" x14ac:dyDescent="0.25">
      <c r="A13" s="36" t="s">
        <v>18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2" ht="15.75" x14ac:dyDescent="0.25">
      <c r="A14" s="36" t="s">
        <v>15</v>
      </c>
    </row>
    <row r="15" spans="1:12" ht="15.75" x14ac:dyDescent="0.25">
      <c r="A15" s="36" t="s">
        <v>16</v>
      </c>
    </row>
    <row r="17" spans="1:4" x14ac:dyDescent="0.25">
      <c r="A17" s="53"/>
      <c r="B17" s="53"/>
      <c r="C17" s="53"/>
      <c r="D17" s="53"/>
    </row>
    <row r="18" spans="1:4" x14ac:dyDescent="0.25">
      <c r="A18" t="s">
        <v>24</v>
      </c>
      <c r="B18" s="54"/>
      <c r="C18" s="54"/>
      <c r="D18" s="54"/>
    </row>
    <row r="19" spans="1:4" ht="15.75" x14ac:dyDescent="0.25">
      <c r="A19" s="55"/>
      <c r="B19" s="56"/>
      <c r="C19" s="56"/>
      <c r="D19" s="26"/>
    </row>
    <row r="20" spans="1:4" ht="15.75" x14ac:dyDescent="0.25">
      <c r="A20" s="55"/>
      <c r="B20" s="56"/>
      <c r="C20" s="56"/>
      <c r="D20" s="26"/>
    </row>
    <row r="21" spans="1:4" ht="15.75" x14ac:dyDescent="0.25">
      <c r="A21" s="55"/>
      <c r="B21" s="56"/>
      <c r="C21" s="56"/>
      <c r="D21" s="26"/>
    </row>
    <row r="22" spans="1:4" ht="15.75" x14ac:dyDescent="0.25">
      <c r="A22" s="55"/>
      <c r="B22" s="56"/>
      <c r="C22" s="56"/>
      <c r="D22" s="26"/>
    </row>
    <row r="23" spans="1:4" ht="15.75" x14ac:dyDescent="0.25">
      <c r="A23" s="55"/>
      <c r="B23" s="56"/>
      <c r="C23" s="56"/>
      <c r="D23" s="26"/>
    </row>
    <row r="24" spans="1:4" ht="15.75" x14ac:dyDescent="0.25">
      <c r="A24" s="55"/>
      <c r="B24" s="56"/>
      <c r="C24" s="56"/>
      <c r="D24" s="26"/>
    </row>
    <row r="25" spans="1:4" ht="15.75" x14ac:dyDescent="0.25">
      <c r="A25" s="55"/>
      <c r="B25" s="56"/>
      <c r="C25" s="56"/>
      <c r="D25" s="26"/>
    </row>
    <row r="26" spans="1:4" ht="15.75" x14ac:dyDescent="0.25">
      <c r="A26" s="55"/>
      <c r="B26" s="26"/>
      <c r="C26" s="26"/>
      <c r="D26" s="26"/>
    </row>
    <row r="27" spans="1:4" x14ac:dyDescent="0.25">
      <c r="A27" s="57"/>
      <c r="B27" s="57"/>
      <c r="C27" s="57"/>
      <c r="D27" s="57"/>
    </row>
    <row r="28" spans="1:4" x14ac:dyDescent="0.25">
      <c r="A28" s="57"/>
      <c r="B28" s="57"/>
      <c r="C28" s="57"/>
      <c r="D28" s="57"/>
    </row>
  </sheetData>
  <pageMargins left="0.25" right="0.25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Eva</dc:creator>
  <cp:lastModifiedBy>Kubíčková Eva</cp:lastModifiedBy>
  <cp:lastPrinted>2021-07-02T08:34:34Z</cp:lastPrinted>
  <dcterms:created xsi:type="dcterms:W3CDTF">2020-05-05T08:46:08Z</dcterms:created>
  <dcterms:modified xsi:type="dcterms:W3CDTF">2022-04-08T09:09:13Z</dcterms:modified>
</cp:coreProperties>
</file>